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calcPr calcId="145621"/>
</workbook>
</file>

<file path=xl/calcChain.xml><?xml version="1.0" encoding="utf-8"?>
<calcChain xmlns="http://schemas.openxmlformats.org/spreadsheetml/2006/main">
  <c r="F43" i="1" l="1"/>
  <c r="F39" i="1"/>
  <c r="E29" i="1"/>
  <c r="E28" i="1" s="1"/>
  <c r="G29" i="1"/>
  <c r="G28" i="1" s="1"/>
  <c r="H29" i="1"/>
  <c r="H28" i="1" s="1"/>
  <c r="I29" i="1"/>
  <c r="I28" i="1" s="1"/>
  <c r="D29" i="1"/>
  <c r="E33" i="1" l="1"/>
  <c r="F33" i="1"/>
  <c r="G33" i="1"/>
  <c r="H33" i="1"/>
  <c r="I33" i="1"/>
  <c r="D33" i="1"/>
  <c r="I44" i="1" l="1"/>
  <c r="H44" i="1"/>
  <c r="G44" i="1"/>
  <c r="F44" i="1"/>
  <c r="E44" i="1"/>
  <c r="D44" i="1"/>
  <c r="E13" i="1" l="1"/>
  <c r="F13" i="1"/>
  <c r="G13" i="1"/>
  <c r="H13" i="1"/>
  <c r="I13" i="1"/>
  <c r="D13" i="1"/>
  <c r="E9" i="1"/>
  <c r="F9" i="1"/>
  <c r="D9" i="1"/>
  <c r="E21" i="1" l="1"/>
  <c r="F21" i="1"/>
  <c r="G21" i="1"/>
  <c r="H21" i="1"/>
  <c r="I21" i="1"/>
  <c r="D21" i="1"/>
  <c r="E30" i="1" l="1"/>
  <c r="F30" i="1"/>
  <c r="I46" i="1"/>
  <c r="H46" i="1"/>
  <c r="G46" i="1"/>
  <c r="F46" i="1"/>
  <c r="E46" i="1"/>
  <c r="D46" i="1"/>
  <c r="D37" i="1" l="1"/>
  <c r="E37" i="1"/>
  <c r="F37" i="1"/>
  <c r="I26" i="1"/>
  <c r="I8" i="1" s="1"/>
  <c r="I7" i="1" s="1"/>
  <c r="H26" i="1"/>
  <c r="H8" i="1" s="1"/>
  <c r="H7" i="1" s="1"/>
  <c r="G26" i="1"/>
  <c r="G8" i="1" s="1"/>
  <c r="G7" i="1" s="1"/>
  <c r="F26" i="1"/>
  <c r="E26" i="1"/>
  <c r="E8" i="1" s="1"/>
  <c r="D26" i="1"/>
  <c r="E41" i="1" l="1"/>
  <c r="F41" i="1"/>
  <c r="F29" i="1" s="1"/>
  <c r="F28" i="1" s="1"/>
  <c r="D41" i="1"/>
  <c r="D30" i="1"/>
  <c r="D28" i="1" s="1"/>
  <c r="E24" i="1"/>
  <c r="F24" i="1"/>
  <c r="G24" i="1"/>
  <c r="H24" i="1"/>
  <c r="I24" i="1"/>
  <c r="D24" i="1"/>
  <c r="E19" i="1"/>
  <c r="F19" i="1"/>
  <c r="D19" i="1"/>
  <c r="E15" i="1"/>
  <c r="F15" i="1"/>
  <c r="D15" i="1"/>
  <c r="F8" i="1" l="1"/>
  <c r="F7" i="1" s="1"/>
  <c r="E7" i="1"/>
  <c r="D8" i="1"/>
  <c r="D7" i="1" s="1"/>
</calcChain>
</file>

<file path=xl/sharedStrings.xml><?xml version="1.0" encoding="utf-8"?>
<sst xmlns="http://schemas.openxmlformats.org/spreadsheetml/2006/main" count="120" uniqueCount="97">
  <si>
    <t/>
  </si>
  <si>
    <t>Код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</si>
  <si>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</si>
  <si>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</si>
  <si>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</si>
  <si>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</si>
  <si>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</si>
  <si>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</si>
  <si>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1 06 00000 00 0000 000</t>
  </si>
  <si>
    <t>НАЛОГИ НА ИМУЩЕСТВО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</si>
  <si>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</si>
  <si>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</si>
  <si>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</si>
  <si>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</si>
  <si>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</si>
  <si>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</si>
  <si>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1 08 00000 00 0000 000</t>
  </si>
  <si>
    <t>ГОСУДАРСТВЕННАЯ ПОШЛИНА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</si>
  <si>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</si>
  <si>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</si>
  <si>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</si>
  <si>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</si>
  <si>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</si>
  <si>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</si>
  <si>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1 13 00000 00 0000 000</t>
  </si>
  <si>
    <t>ДОХОДЫ ОТ ОКАЗАНИЯ ПЛАТНЫХ УСЛУГ И КОМПЕНСАЦИИ ЗАТРАТ ГОСУДАРСТВА</t>
  </si>
  <si>
    <t>1 13 02995 10 0000 130</t>
  </si>
  <si>
    <t>Прочие доходы от компенсации затрат бюджетов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</si>
  <si>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</si>
  <si>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</si>
  <si>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</si>
  <si>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</si>
  <si>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</si>
  <si>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</si>
  <si>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</si>
  <si>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</si>
  <si>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2 02 19999 10 0000 150</t>
  </si>
  <si>
    <t>Прочие дотации бюджетам сельских поселений</t>
  </si>
  <si>
    <t>2 02 30000 00 0000 150</t>
  </si>
  <si>
    <t>Субвенции бюджетам бюджетной системы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</si>
  <si>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</si>
  <si>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</si>
  <si>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</si>
  <si>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</si>
  <si>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2 02 35930 10 0000 150</t>
  </si>
  <si>
    <t>Субвенции бюджетам сельских поселений на государственную регистрацию актов гражданского состояния</t>
  </si>
  <si>
    <t>2 02 40000 00 0000 150</t>
  </si>
  <si>
    <t>Иные межбюджетные трансферты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</si>
  <si>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</si>
  <si>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</si>
  <si>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2 02 49999 10 0000 150</t>
  </si>
  <si>
    <t>Прочие межбюджетные трансферты, передаваемые бюджетам сельских поселений</t>
  </si>
  <si>
    <t>2 07 00000 00 0000 000</t>
  </si>
  <si>
    <t>ПРОЧИЕ БЕЗВОЗМЕЗДНЫЕ ПОСТУПЛЕНИЯ</t>
  </si>
  <si>
    <t>Прочие безвозмездные поступления в бюджеты сельских поселений</t>
  </si>
  <si>
    <t>2 07 05030 10 0000 150</t>
  </si>
  <si>
    <t>ВСЕГО ДОХОДОВ</t>
  </si>
  <si>
    <t>Прогноз доходов</t>
  </si>
  <si>
    <t>Классификация доходов бюджетов</t>
  </si>
  <si>
    <t xml:space="preserve">Наименование главного администратора доходов </t>
  </si>
  <si>
    <t>Федеральная налоговая служба</t>
  </si>
  <si>
    <t>Управление образования Администрации МР "Усть-Куломский"; Администрация МР "Усть-Куломский"</t>
  </si>
  <si>
    <t>Администрация МР "Усть-Куломский"</t>
  </si>
  <si>
    <t>Финансовое управление администрации муниципального района "Усть-Куломский"</t>
  </si>
  <si>
    <r>
      <t xml:space="preserve">Наименование финансового органа                                       </t>
    </r>
    <r>
      <rPr>
        <b/>
        <sz val="13"/>
        <rFont val="Times New Roman"/>
        <family val="1"/>
        <charset val="204"/>
      </rPr>
      <t>Финансовое управление администрации муниципального района "Усть-Куломский"</t>
    </r>
    <r>
      <rPr>
        <sz val="13"/>
        <rFont val="Times New Roman"/>
        <family val="1"/>
        <charset val="204"/>
      </rPr>
      <t xml:space="preserve">
Наименование публично-правового образования                                          </t>
    </r>
    <r>
      <rPr>
        <b/>
        <sz val="13"/>
        <rFont val="Times New Roman"/>
        <family val="1"/>
        <charset val="204"/>
      </rPr>
      <t>Муниципальное образование сельское поселение "Югыдъяг"</t>
    </r>
  </si>
  <si>
    <t>Администрация сельского поселения "Югыдъяг"</t>
  </si>
  <si>
    <t>2 02 20000 00 0000 150</t>
  </si>
  <si>
    <t>Субсидии бюджетам бюджетной системы Российской Федерации (межбюджетные субсидии)</t>
  </si>
  <si>
    <t>2 02 29999 10 0000 150</t>
  </si>
  <si>
    <t>Прочие субсидии бюджетам сельских поселений</t>
  </si>
  <si>
    <t>Субсидии бюджетам сельских поселений на реализацию программ формирования современной городской среды</t>
  </si>
  <si>
    <t>2 02 25555 10 0000 150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</si>
  <si>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</si>
  <si>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</si>
  <si>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2 19 60010 10 0000 150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</si>
  <si>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</si>
  <si>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</si>
  <si>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</si>
  <si>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</si>
  <si>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1 01 02020 01 0000 110</t>
  </si>
  <si>
    <t>1 01 02030 01 0000 110</t>
  </si>
  <si>
    <t>1 05 00000 00 0000 000</t>
  </si>
  <si>
    <t>НАЛОГИ НА СОВОКУПНЫЙ ДОХОД</t>
  </si>
  <si>
    <t>1 05 03010 01 0000 110</t>
  </si>
  <si>
    <t>Единый сельскохозяйственный налог</t>
  </si>
  <si>
    <t>1 17 00000 00 0000 000</t>
  </si>
  <si>
    <t>ПРОЧИЕ НЕНАЛОГОВЫЕ ДОХОДЫ</t>
  </si>
  <si>
    <t>1 17 01050 10 0000 180</t>
  </si>
  <si>
    <t>Невыясненные поступления, зачисляемые в бюджеты сельских поселений</t>
  </si>
  <si>
    <t>Реестр источников доходов муниципального образования сельского поселения "Югыдъяг" на 2023 г. и на плановый период 2024 и 2025 г.
на "01" ноября 2022 г.</t>
  </si>
  <si>
    <t>на 2023 год (очередной финансовый год)</t>
  </si>
  <si>
    <t>на 2024 год    (первый год планового периода)</t>
  </si>
  <si>
    <t>на 2025 год     (второй год планового периода)</t>
  </si>
  <si>
    <t xml:space="preserve">Прогноз доходов бюджета на 2022 г. (текущий финансовый год) </t>
  </si>
  <si>
    <t>Оценка исполнения 2022 г. (текущий финансовый год)</t>
  </si>
  <si>
    <r>
      <t>Администрация сельского поселения "Югыдъяг</t>
    </r>
    <r>
      <rPr>
        <sz val="12"/>
        <color rgb="FF000000"/>
        <rFont val="Times New Roman"/>
        <family val="1"/>
        <charset val="204"/>
      </rPr>
      <t>"</t>
    </r>
  </si>
  <si>
    <t>Кассовые поступления 2022 г. (по состоянию на 01.11.2022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</si>
</sst>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 wrapText="1"/>
    </xf>
    <xf numFmtId="43" fontId="5" fillId="0" borderId="0" applyFont="0" applyFill="0" applyBorder="0" applyAlignment="0" applyProtection="0"/>
  </cellStyleXfs>
  <cellXfs count="43">
    <xf numFmtId="0" fontId="0" fillId="0" borderId="0" xfId="0" applyFont="1" applyFill="1" applyAlignment="1">
      <alignment vertical="top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3" fontId="3" fillId="2" borderId="1" xfId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3" fontId="4" fillId="3" borderId="1" xfId="1" applyFont="1" applyFill="1" applyBorder="1" applyAlignment="1">
      <alignment horizontal="right" vertical="center" wrapText="1"/>
    </xf>
    <xf numFmtId="43" fontId="4" fillId="2" borderId="1" xfId="1" applyFont="1" applyFill="1" applyBorder="1" applyAlignment="1">
      <alignment horizontal="right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3" fontId="3" fillId="3" borderId="1" xfId="1" applyFont="1" applyFill="1" applyBorder="1" applyAlignment="1">
      <alignment horizontal="right" vertical="center" wrapText="1"/>
    </xf>
    <xf numFmtId="0" fontId="11" fillId="2" borderId="0" xfId="0" applyFont="1" applyFill="1" applyAlignment="1">
      <alignment vertical="center" wrapText="1"/>
    </xf>
    <xf numFmtId="164" fontId="4" fillId="3" borderId="1" xfId="1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center" vertical="center" wrapText="1"/>
    </xf>
    <xf numFmtId="49" fontId="6" fillId="2" borderId="0" xfId="0" applyNumberFormat="1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="90" zoomScaleNormal="90" workbookViewId="0">
      <pane ySplit="7" topLeftCell="A8" activePane="bottomLeft" state="frozen"/>
      <selection pane="bottomLeft" activeCell="F5" sqref="F5:F6"/>
    </sheetView>
  </sheetViews>
  <sheetFormatPr defaultColWidth="8.83203125" defaultRowHeight="12.75" x14ac:dyDescent="0.2"/>
  <cols>
    <col min="1" max="1" width="27.33203125" style="2" customWidth="1"/>
    <col min="2" max="2" width="63.6640625" style="2" customWidth="1"/>
    <col min="3" max="3" width="34.1640625" style="29" customWidth="1"/>
    <col min="4" max="4" width="21.1640625" style="2" customWidth="1"/>
    <col min="5" max="5" width="21" style="2" customWidth="1"/>
    <col min="6" max="6" width="20.1640625" style="2" customWidth="1"/>
    <col min="7" max="9" width="19.1640625" style="2" customWidth="1"/>
    <col min="10" max="16384" width="8.83203125" style="2"/>
  </cols>
  <sheetData>
    <row r="1" spans="1:9" ht="18.75" x14ac:dyDescent="0.2">
      <c r="A1" s="1"/>
      <c r="B1" s="36"/>
      <c r="C1" s="36"/>
      <c r="D1" s="36"/>
      <c r="E1" s="36"/>
      <c r="F1" s="36"/>
      <c r="G1" s="36"/>
      <c r="H1" s="36"/>
      <c r="I1" s="36"/>
    </row>
    <row r="2" spans="1:9" s="3" customFormat="1" ht="45.2" customHeight="1" x14ac:dyDescent="0.2">
      <c r="A2" s="41" t="s">
        <v>89</v>
      </c>
      <c r="B2" s="41"/>
      <c r="C2" s="41"/>
      <c r="D2" s="41"/>
      <c r="E2" s="41"/>
      <c r="F2" s="41"/>
      <c r="G2" s="41"/>
      <c r="H2" s="41"/>
      <c r="I2" s="41"/>
    </row>
    <row r="3" spans="1:9" s="3" customFormat="1" ht="39" customHeight="1" x14ac:dyDescent="0.2">
      <c r="A3" s="42" t="s">
        <v>64</v>
      </c>
      <c r="B3" s="42"/>
      <c r="C3" s="42"/>
      <c r="D3" s="42"/>
      <c r="E3" s="42"/>
      <c r="F3" s="42"/>
      <c r="G3" s="42"/>
      <c r="H3" s="42"/>
      <c r="I3" s="42"/>
    </row>
    <row r="4" spans="1:9" ht="16.5" x14ac:dyDescent="0.2">
      <c r="A4" s="37"/>
      <c r="B4" s="37"/>
      <c r="C4" s="37"/>
      <c r="D4" s="37"/>
      <c r="E4" s="37"/>
      <c r="F4" s="37"/>
      <c r="G4" s="37"/>
      <c r="H4" s="37"/>
      <c r="I4" s="37"/>
    </row>
    <row r="5" spans="1:9" s="4" customFormat="1" ht="37.15" customHeight="1" x14ac:dyDescent="0.2">
      <c r="A5" s="38" t="s">
        <v>1</v>
      </c>
      <c r="B5" s="38" t="s">
        <v>58</v>
      </c>
      <c r="C5" s="38" t="s">
        <v>59</v>
      </c>
      <c r="D5" s="40" t="s">
        <v>93</v>
      </c>
      <c r="E5" s="40" t="s">
        <v>96</v>
      </c>
      <c r="F5" s="40" t="s">
        <v>94</v>
      </c>
      <c r="G5" s="38" t="s">
        <v>57</v>
      </c>
      <c r="H5" s="38"/>
      <c r="I5" s="38"/>
    </row>
    <row r="6" spans="1:9" s="4" customFormat="1" ht="73.5" customHeight="1" x14ac:dyDescent="0.2">
      <c r="A6" s="39" t="s">
        <v>0</v>
      </c>
      <c r="B6" s="38" t="s">
        <v>0</v>
      </c>
      <c r="C6" s="38"/>
      <c r="D6" s="40"/>
      <c r="E6" s="40"/>
      <c r="F6" s="40"/>
      <c r="G6" s="5" t="s">
        <v>90</v>
      </c>
      <c r="H6" s="5" t="s">
        <v>91</v>
      </c>
      <c r="I6" s="5" t="s">
        <v>92</v>
      </c>
    </row>
    <row r="7" spans="1:9" ht="15.75" x14ac:dyDescent="0.2">
      <c r="A7" s="6"/>
      <c r="B7" s="6" t="s">
        <v>56</v>
      </c>
      <c r="C7" s="7"/>
      <c r="D7" s="8">
        <f t="shared" ref="D7:I7" si="0">D8+D28</f>
        <v>15829994.76</v>
      </c>
      <c r="E7" s="8">
        <f t="shared" si="0"/>
        <v>13479496.359999999</v>
      </c>
      <c r="F7" s="8">
        <f t="shared" si="0"/>
        <v>15907817.550000001</v>
      </c>
      <c r="G7" s="8">
        <f t="shared" si="0"/>
        <v>15622904</v>
      </c>
      <c r="H7" s="8">
        <f t="shared" si="0"/>
        <v>14261022</v>
      </c>
      <c r="I7" s="8">
        <f t="shared" si="0"/>
        <v>14458149</v>
      </c>
    </row>
    <row r="8" spans="1:9" ht="31.5" x14ac:dyDescent="0.2">
      <c r="A8" s="9" t="s">
        <v>2</v>
      </c>
      <c r="B8" s="10" t="s">
        <v>3</v>
      </c>
      <c r="C8" s="9"/>
      <c r="D8" s="11">
        <f>D9+D13+D15+D19+D21+D24+D26</f>
        <v>613500</v>
      </c>
      <c r="E8" s="11">
        <f t="shared" ref="E8:I8" si="1">E9+E13+E15+E19+E21+E24+E26</f>
        <v>320034.5</v>
      </c>
      <c r="F8" s="11">
        <f t="shared" si="1"/>
        <v>618661.79</v>
      </c>
      <c r="G8" s="11">
        <f t="shared" si="1"/>
        <v>612700</v>
      </c>
      <c r="H8" s="11">
        <f t="shared" si="1"/>
        <v>623700</v>
      </c>
      <c r="I8" s="11">
        <f t="shared" si="1"/>
        <v>616500</v>
      </c>
    </row>
    <row r="9" spans="1:9" ht="31.5" x14ac:dyDescent="0.2">
      <c r="A9" s="9" t="s">
        <v>4</v>
      </c>
      <c r="B9" s="10" t="s">
        <v>5</v>
      </c>
      <c r="C9" s="12"/>
      <c r="D9" s="11">
        <f>D10+D11+D12</f>
        <v>286000</v>
      </c>
      <c r="E9" s="11">
        <f t="shared" ref="E9:F9" si="2">E10+E11+E12</f>
        <v>170004.64</v>
      </c>
      <c r="F9" s="11">
        <f t="shared" si="2"/>
        <v>284722.14</v>
      </c>
      <c r="G9" s="11">
        <v>284000</v>
      </c>
      <c r="H9" s="11">
        <v>289000</v>
      </c>
      <c r="I9" s="11">
        <v>291000</v>
      </c>
    </row>
    <row r="10" spans="1:9" ht="94.5" x14ac:dyDescent="0.2">
      <c r="A10" s="12" t="s">
        <v>6</v>
      </c>
      <c r="B10" s="13" t="s">
        <v>7</v>
      </c>
      <c r="C10" s="12" t="s">
        <v>60</v>
      </c>
      <c r="D10" s="14">
        <v>283000</v>
      </c>
      <c r="E10" s="14">
        <v>170882.07</v>
      </c>
      <c r="F10" s="15">
        <v>283000</v>
      </c>
      <c r="G10" s="15">
        <v>284000</v>
      </c>
      <c r="H10" s="15">
        <v>286000</v>
      </c>
      <c r="I10" s="15">
        <v>288000</v>
      </c>
    </row>
    <row r="11" spans="1:9" ht="141.75" x14ac:dyDescent="0.2">
      <c r="A11" s="12" t="s">
        <v>79</v>
      </c>
      <c r="B11" s="13" t="s">
        <v>77</v>
      </c>
      <c r="C11" s="12" t="s">
        <v>60</v>
      </c>
      <c r="D11" s="14">
        <v>0</v>
      </c>
      <c r="E11" s="33">
        <v>-1277.8599999999999</v>
      </c>
      <c r="F11" s="15">
        <v>-1277.8599999999999</v>
      </c>
      <c r="G11" s="15">
        <v>0</v>
      </c>
      <c r="H11" s="15">
        <v>0</v>
      </c>
      <c r="I11" s="15">
        <v>0</v>
      </c>
    </row>
    <row r="12" spans="1:9" ht="63" x14ac:dyDescent="0.2">
      <c r="A12" s="12" t="s">
        <v>80</v>
      </c>
      <c r="B12" s="13" t="s">
        <v>78</v>
      </c>
      <c r="C12" s="12" t="s">
        <v>60</v>
      </c>
      <c r="D12" s="14">
        <v>3000</v>
      </c>
      <c r="E12" s="14">
        <v>400.43</v>
      </c>
      <c r="F12" s="15">
        <v>3000</v>
      </c>
      <c r="G12" s="15">
        <v>0</v>
      </c>
      <c r="H12" s="15">
        <v>3000</v>
      </c>
      <c r="I12" s="15">
        <v>3000</v>
      </c>
    </row>
    <row r="13" spans="1:9" s="32" customFormat="1" ht="31.5" hidden="1" x14ac:dyDescent="0.2">
      <c r="A13" s="9" t="s">
        <v>81</v>
      </c>
      <c r="B13" s="30" t="s">
        <v>82</v>
      </c>
      <c r="C13" s="9"/>
      <c r="D13" s="31">
        <f>D14</f>
        <v>0</v>
      </c>
      <c r="E13" s="31">
        <f t="shared" ref="E13:I13" si="3">E14</f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</row>
    <row r="14" spans="1:9" ht="31.5" hidden="1" x14ac:dyDescent="0.2">
      <c r="A14" s="12" t="s">
        <v>83</v>
      </c>
      <c r="B14" s="13" t="s">
        <v>84</v>
      </c>
      <c r="C14" s="12" t="s">
        <v>60</v>
      </c>
      <c r="D14" s="14"/>
      <c r="E14" s="14"/>
      <c r="F14" s="15">
        <v>0</v>
      </c>
      <c r="G14" s="15"/>
      <c r="H14" s="15"/>
      <c r="I14" s="15"/>
    </row>
    <row r="15" spans="1:9" ht="31.5" x14ac:dyDescent="0.2">
      <c r="A15" s="9" t="s">
        <v>8</v>
      </c>
      <c r="B15" s="10" t="s">
        <v>9</v>
      </c>
      <c r="C15" s="12"/>
      <c r="D15" s="11">
        <f>D16+D17+D18</f>
        <v>174000</v>
      </c>
      <c r="E15" s="11">
        <f t="shared" ref="E15:F15" si="4">E16+E17+E18</f>
        <v>22877.190000000002</v>
      </c>
      <c r="F15" s="11">
        <f t="shared" si="4"/>
        <v>175806.68</v>
      </c>
      <c r="G15" s="11">
        <v>177000</v>
      </c>
      <c r="H15" s="11">
        <v>183000</v>
      </c>
      <c r="I15" s="11">
        <v>174000</v>
      </c>
    </row>
    <row r="16" spans="1:9" ht="63" x14ac:dyDescent="0.2">
      <c r="A16" s="12" t="s">
        <v>10</v>
      </c>
      <c r="B16" s="13" t="s">
        <v>11</v>
      </c>
      <c r="C16" s="12" t="s">
        <v>60</v>
      </c>
      <c r="D16" s="14">
        <v>120000</v>
      </c>
      <c r="E16" s="14">
        <v>2918.09</v>
      </c>
      <c r="F16" s="15">
        <v>120000</v>
      </c>
      <c r="G16" s="15">
        <v>121000</v>
      </c>
      <c r="H16" s="15">
        <v>129000</v>
      </c>
      <c r="I16" s="15">
        <v>120000</v>
      </c>
    </row>
    <row r="17" spans="1:9" ht="47.25" x14ac:dyDescent="0.2">
      <c r="A17" s="12" t="s">
        <v>12</v>
      </c>
      <c r="B17" s="13" t="s">
        <v>13</v>
      </c>
      <c r="C17" s="12" t="s">
        <v>60</v>
      </c>
      <c r="D17" s="14">
        <v>6000</v>
      </c>
      <c r="E17" s="14">
        <v>7806.68</v>
      </c>
      <c r="F17" s="14">
        <v>7806.68</v>
      </c>
      <c r="G17" s="15">
        <v>7000</v>
      </c>
      <c r="H17" s="15">
        <v>6000</v>
      </c>
      <c r="I17" s="15">
        <v>6000</v>
      </c>
    </row>
    <row r="18" spans="1:9" ht="47.25" x14ac:dyDescent="0.2">
      <c r="A18" s="12" t="s">
        <v>14</v>
      </c>
      <c r="B18" s="13" t="s">
        <v>15</v>
      </c>
      <c r="C18" s="12" t="s">
        <v>60</v>
      </c>
      <c r="D18" s="14">
        <v>48000</v>
      </c>
      <c r="E18" s="14">
        <v>12152.42</v>
      </c>
      <c r="F18" s="15">
        <v>48000</v>
      </c>
      <c r="G18" s="15">
        <v>49000</v>
      </c>
      <c r="H18" s="15">
        <v>48000</v>
      </c>
      <c r="I18" s="15">
        <v>48000</v>
      </c>
    </row>
    <row r="19" spans="1:9" ht="31.5" x14ac:dyDescent="0.2">
      <c r="A19" s="9" t="s">
        <v>16</v>
      </c>
      <c r="B19" s="10" t="s">
        <v>17</v>
      </c>
      <c r="C19" s="9"/>
      <c r="D19" s="11">
        <f>D20</f>
        <v>13800</v>
      </c>
      <c r="E19" s="11">
        <f t="shared" ref="E19:F19" si="5">E20</f>
        <v>9390</v>
      </c>
      <c r="F19" s="11">
        <f t="shared" si="5"/>
        <v>13800</v>
      </c>
      <c r="G19" s="11">
        <v>12000</v>
      </c>
      <c r="H19" s="11">
        <v>12000</v>
      </c>
      <c r="I19" s="11">
        <v>12000</v>
      </c>
    </row>
    <row r="20" spans="1:9" ht="96.75" customHeight="1" x14ac:dyDescent="0.2">
      <c r="A20" s="12" t="s">
        <v>18</v>
      </c>
      <c r="B20" s="13" t="s">
        <v>19</v>
      </c>
      <c r="C20" s="16" t="s">
        <v>65</v>
      </c>
      <c r="D20" s="14">
        <v>13800</v>
      </c>
      <c r="E20" s="14">
        <v>9390</v>
      </c>
      <c r="F20" s="15">
        <v>13800</v>
      </c>
      <c r="G20" s="15">
        <v>12000</v>
      </c>
      <c r="H20" s="15">
        <v>12000</v>
      </c>
      <c r="I20" s="15">
        <v>12000</v>
      </c>
    </row>
    <row r="21" spans="1:9" ht="63" x14ac:dyDescent="0.2">
      <c r="A21" s="9" t="s">
        <v>20</v>
      </c>
      <c r="B21" s="10" t="s">
        <v>21</v>
      </c>
      <c r="C21" s="9"/>
      <c r="D21" s="11">
        <f>D22+D23</f>
        <v>139700</v>
      </c>
      <c r="E21" s="11">
        <f t="shared" ref="E21:I21" si="6">E22+E23</f>
        <v>113129.7</v>
      </c>
      <c r="F21" s="11">
        <f t="shared" si="6"/>
        <v>139700</v>
      </c>
      <c r="G21" s="11">
        <f t="shared" si="6"/>
        <v>139700</v>
      </c>
      <c r="H21" s="11">
        <f t="shared" si="6"/>
        <v>139700</v>
      </c>
      <c r="I21" s="11">
        <f t="shared" si="6"/>
        <v>139500</v>
      </c>
    </row>
    <row r="22" spans="1:9" s="4" customFormat="1" ht="94.5" hidden="1" x14ac:dyDescent="0.2">
      <c r="A22" s="12" t="s">
        <v>75</v>
      </c>
      <c r="B22" s="13" t="s">
        <v>76</v>
      </c>
      <c r="C22" s="17" t="s">
        <v>65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</row>
    <row r="23" spans="1:9" ht="94.5" x14ac:dyDescent="0.2">
      <c r="A23" s="12" t="s">
        <v>22</v>
      </c>
      <c r="B23" s="13" t="s">
        <v>23</v>
      </c>
      <c r="C23" s="17" t="s">
        <v>65</v>
      </c>
      <c r="D23" s="14">
        <v>139700</v>
      </c>
      <c r="E23" s="14">
        <v>113129.7</v>
      </c>
      <c r="F23" s="15">
        <v>139700</v>
      </c>
      <c r="G23" s="15">
        <v>139700</v>
      </c>
      <c r="H23" s="15">
        <v>139700</v>
      </c>
      <c r="I23" s="15">
        <v>139500</v>
      </c>
    </row>
    <row r="24" spans="1:9" ht="47.25" x14ac:dyDescent="0.2">
      <c r="A24" s="9" t="s">
        <v>24</v>
      </c>
      <c r="B24" s="10" t="s">
        <v>25</v>
      </c>
      <c r="C24" s="9"/>
      <c r="D24" s="11">
        <f>D25</f>
        <v>0</v>
      </c>
      <c r="E24" s="11">
        <f t="shared" ref="E24:I24" si="7">E25</f>
        <v>4632.97</v>
      </c>
      <c r="F24" s="11">
        <f t="shared" si="7"/>
        <v>4632.97</v>
      </c>
      <c r="G24" s="11">
        <f t="shared" si="7"/>
        <v>0</v>
      </c>
      <c r="H24" s="11">
        <f t="shared" si="7"/>
        <v>0</v>
      </c>
      <c r="I24" s="11">
        <f t="shared" si="7"/>
        <v>0</v>
      </c>
    </row>
    <row r="25" spans="1:9" ht="31.5" x14ac:dyDescent="0.2">
      <c r="A25" s="12" t="s">
        <v>26</v>
      </c>
      <c r="B25" s="13" t="s">
        <v>27</v>
      </c>
      <c r="C25" s="17" t="s">
        <v>65</v>
      </c>
      <c r="D25" s="14">
        <v>0</v>
      </c>
      <c r="E25" s="14">
        <v>4632.97</v>
      </c>
      <c r="F25" s="14">
        <v>4632.97</v>
      </c>
      <c r="G25" s="15">
        <v>0</v>
      </c>
      <c r="H25" s="15">
        <v>0</v>
      </c>
      <c r="I25" s="15">
        <v>0</v>
      </c>
    </row>
    <row r="26" spans="1:9" ht="31.5" hidden="1" x14ac:dyDescent="0.2">
      <c r="A26" s="9" t="s">
        <v>85</v>
      </c>
      <c r="B26" s="10" t="s">
        <v>86</v>
      </c>
      <c r="C26" s="9"/>
      <c r="D26" s="11">
        <f>D27</f>
        <v>0</v>
      </c>
      <c r="E26" s="11">
        <f t="shared" ref="E26:I26" si="8">E27</f>
        <v>0</v>
      </c>
      <c r="F26" s="11">
        <f t="shared" si="8"/>
        <v>0</v>
      </c>
      <c r="G26" s="11">
        <f t="shared" si="8"/>
        <v>0</v>
      </c>
      <c r="H26" s="11">
        <f t="shared" si="8"/>
        <v>0</v>
      </c>
      <c r="I26" s="11">
        <f t="shared" si="8"/>
        <v>0</v>
      </c>
    </row>
    <row r="27" spans="1:9" ht="31.5" hidden="1" x14ac:dyDescent="0.2">
      <c r="A27" s="12" t="s">
        <v>87</v>
      </c>
      <c r="B27" s="13" t="s">
        <v>88</v>
      </c>
      <c r="C27" s="17" t="s">
        <v>65</v>
      </c>
      <c r="D27" s="14">
        <v>0</v>
      </c>
      <c r="E27" s="14"/>
      <c r="F27" s="15"/>
      <c r="G27" s="15">
        <v>0</v>
      </c>
      <c r="H27" s="15">
        <v>0</v>
      </c>
      <c r="I27" s="15">
        <v>0</v>
      </c>
    </row>
    <row r="28" spans="1:9" ht="31.5" x14ac:dyDescent="0.2">
      <c r="A28" s="9" t="s">
        <v>28</v>
      </c>
      <c r="B28" s="10" t="s">
        <v>29</v>
      </c>
      <c r="C28" s="9"/>
      <c r="D28" s="11">
        <f>D29+D44+D46</f>
        <v>15216494.76</v>
      </c>
      <c r="E28" s="11">
        <f t="shared" ref="E28:I28" si="9">E29+E44+E46</f>
        <v>13159461.859999999</v>
      </c>
      <c r="F28" s="11">
        <f t="shared" si="9"/>
        <v>15289155.76</v>
      </c>
      <c r="G28" s="11">
        <f t="shared" si="9"/>
        <v>15010204</v>
      </c>
      <c r="H28" s="11">
        <f t="shared" si="9"/>
        <v>13637322</v>
      </c>
      <c r="I28" s="11">
        <f t="shared" si="9"/>
        <v>13841649</v>
      </c>
    </row>
    <row r="29" spans="1:9" ht="47.25" x14ac:dyDescent="0.2">
      <c r="A29" s="9" t="s">
        <v>30</v>
      </c>
      <c r="B29" s="10" t="s">
        <v>31</v>
      </c>
      <c r="C29" s="9"/>
      <c r="D29" s="11">
        <f>D30+D33+D37+D41</f>
        <v>15215380.76</v>
      </c>
      <c r="E29" s="11">
        <f t="shared" ref="E29:I29" si="10">E30+E33+E37+E41</f>
        <v>13158347.859999999</v>
      </c>
      <c r="F29" s="11">
        <f t="shared" si="10"/>
        <v>15288041.76</v>
      </c>
      <c r="G29" s="11">
        <f t="shared" si="10"/>
        <v>15010204</v>
      </c>
      <c r="H29" s="11">
        <f t="shared" si="10"/>
        <v>13637322</v>
      </c>
      <c r="I29" s="11">
        <f t="shared" si="10"/>
        <v>13841649</v>
      </c>
    </row>
    <row r="30" spans="1:9" ht="31.5" x14ac:dyDescent="0.2">
      <c r="A30" s="9" t="s">
        <v>32</v>
      </c>
      <c r="B30" s="10" t="s">
        <v>33</v>
      </c>
      <c r="C30" s="9"/>
      <c r="D30" s="11">
        <f>D31+D32</f>
        <v>7860860</v>
      </c>
      <c r="E30" s="11">
        <f t="shared" ref="E30:F30" si="11">E31+E32</f>
        <v>6561950</v>
      </c>
      <c r="F30" s="11">
        <f t="shared" si="11"/>
        <v>7860860</v>
      </c>
      <c r="G30" s="11">
        <v>7855185</v>
      </c>
      <c r="H30" s="11">
        <v>6075696</v>
      </c>
      <c r="I30" s="11">
        <v>6083339</v>
      </c>
    </row>
    <row r="31" spans="1:9" ht="63" x14ac:dyDescent="0.2">
      <c r="A31" s="12" t="s">
        <v>34</v>
      </c>
      <c r="B31" s="13" t="s">
        <v>35</v>
      </c>
      <c r="C31" s="17" t="s">
        <v>63</v>
      </c>
      <c r="D31" s="14">
        <v>7860860</v>
      </c>
      <c r="E31" s="14">
        <v>6561950</v>
      </c>
      <c r="F31" s="15">
        <v>7860860</v>
      </c>
      <c r="G31" s="15">
        <v>7855185</v>
      </c>
      <c r="H31" s="15">
        <v>6075550</v>
      </c>
      <c r="I31" s="15">
        <v>6083339</v>
      </c>
    </row>
    <row r="32" spans="1:9" ht="31.5" hidden="1" x14ac:dyDescent="0.2">
      <c r="A32" s="12" t="s">
        <v>36</v>
      </c>
      <c r="B32" s="13" t="s">
        <v>37</v>
      </c>
      <c r="C32" s="17" t="s">
        <v>65</v>
      </c>
      <c r="D32" s="14">
        <v>0</v>
      </c>
      <c r="E32" s="14">
        <v>0</v>
      </c>
      <c r="F32" s="15"/>
      <c r="G32" s="15">
        <v>0</v>
      </c>
      <c r="H32" s="15">
        <v>0</v>
      </c>
      <c r="I32" s="15">
        <v>0</v>
      </c>
    </row>
    <row r="33" spans="1:9" ht="47.25" x14ac:dyDescent="0.2">
      <c r="A33" s="18" t="s">
        <v>66</v>
      </c>
      <c r="B33" s="19" t="s">
        <v>67</v>
      </c>
      <c r="C33" s="20"/>
      <c r="D33" s="20">
        <f>D34+D36</f>
        <v>2036803</v>
      </c>
      <c r="E33" s="20">
        <f t="shared" ref="E33:I33" si="12">E34+E36</f>
        <v>2036803</v>
      </c>
      <c r="F33" s="20">
        <f t="shared" si="12"/>
        <v>2036803</v>
      </c>
      <c r="G33" s="20">
        <f t="shared" si="12"/>
        <v>1716675</v>
      </c>
      <c r="H33" s="20">
        <f t="shared" si="12"/>
        <v>1862227</v>
      </c>
      <c r="I33" s="20">
        <f t="shared" si="12"/>
        <v>1852413</v>
      </c>
    </row>
    <row r="34" spans="1:9" ht="37.9" customHeight="1" x14ac:dyDescent="0.2">
      <c r="A34" s="12" t="s">
        <v>71</v>
      </c>
      <c r="B34" s="21" t="s">
        <v>70</v>
      </c>
      <c r="C34" s="17" t="s">
        <v>65</v>
      </c>
      <c r="D34" s="22">
        <v>1592803</v>
      </c>
      <c r="E34" s="22">
        <v>1592803</v>
      </c>
      <c r="F34" s="22">
        <v>1592803</v>
      </c>
      <c r="G34" s="15">
        <v>1716675</v>
      </c>
      <c r="H34" s="15">
        <v>1862227</v>
      </c>
      <c r="I34" s="15">
        <v>1852413</v>
      </c>
    </row>
    <row r="35" spans="1:9" ht="31.5" x14ac:dyDescent="0.2">
      <c r="A35" s="12" t="s">
        <v>68</v>
      </c>
      <c r="B35" s="13" t="s">
        <v>69</v>
      </c>
      <c r="C35" s="17" t="s">
        <v>65</v>
      </c>
      <c r="D35" s="15">
        <v>0</v>
      </c>
      <c r="E35" s="15">
        <v>0</v>
      </c>
      <c r="F35" s="15"/>
      <c r="G35" s="15">
        <v>0</v>
      </c>
      <c r="H35" s="15">
        <v>0</v>
      </c>
      <c r="I35" s="15">
        <v>0</v>
      </c>
    </row>
    <row r="36" spans="1:9" ht="31.5" x14ac:dyDescent="0.2">
      <c r="A36" s="12" t="s">
        <v>68</v>
      </c>
      <c r="B36" s="13" t="s">
        <v>69</v>
      </c>
      <c r="C36" s="17" t="s">
        <v>65</v>
      </c>
      <c r="D36" s="22">
        <v>444000</v>
      </c>
      <c r="E36" s="35">
        <v>444000</v>
      </c>
      <c r="F36" s="35">
        <v>444000</v>
      </c>
      <c r="G36" s="15">
        <v>0</v>
      </c>
      <c r="H36" s="15">
        <v>0</v>
      </c>
      <c r="I36" s="15">
        <v>0</v>
      </c>
    </row>
    <row r="37" spans="1:9" ht="31.5" x14ac:dyDescent="0.2">
      <c r="A37" s="9" t="s">
        <v>38</v>
      </c>
      <c r="B37" s="10" t="s">
        <v>39</v>
      </c>
      <c r="C37" s="17"/>
      <c r="D37" s="11">
        <f t="shared" ref="D37:F37" si="13">D38+D39+D40</f>
        <v>242242</v>
      </c>
      <c r="E37" s="11">
        <f t="shared" si="13"/>
        <v>136551.1</v>
      </c>
      <c r="F37" s="11">
        <f t="shared" si="13"/>
        <v>254354</v>
      </c>
      <c r="G37" s="11">
        <v>255502</v>
      </c>
      <c r="H37" s="11">
        <v>263363</v>
      </c>
      <c r="I37" s="11">
        <v>271593</v>
      </c>
    </row>
    <row r="38" spans="1:9" ht="47.25" x14ac:dyDescent="0.2">
      <c r="A38" s="12" t="s">
        <v>40</v>
      </c>
      <c r="B38" s="13" t="s">
        <v>41</v>
      </c>
      <c r="C38" s="17" t="s">
        <v>62</v>
      </c>
      <c r="D38" s="14">
        <v>22142</v>
      </c>
      <c r="E38" s="14">
        <v>22142</v>
      </c>
      <c r="F38" s="14">
        <v>22142</v>
      </c>
      <c r="G38" s="15">
        <v>26209</v>
      </c>
      <c r="H38" s="15">
        <v>26209</v>
      </c>
      <c r="I38" s="15">
        <v>26209</v>
      </c>
    </row>
    <row r="39" spans="1:9" ht="63" x14ac:dyDescent="0.2">
      <c r="A39" s="12" t="s">
        <v>42</v>
      </c>
      <c r="B39" s="13" t="s">
        <v>43</v>
      </c>
      <c r="C39" s="17" t="s">
        <v>65</v>
      </c>
      <c r="D39" s="14">
        <v>193438</v>
      </c>
      <c r="E39" s="14">
        <v>114409.1</v>
      </c>
      <c r="F39" s="15">
        <f>193438+12112</f>
        <v>205550</v>
      </c>
      <c r="G39" s="15">
        <v>212310</v>
      </c>
      <c r="H39" s="15">
        <v>220171</v>
      </c>
      <c r="I39" s="15">
        <v>228401</v>
      </c>
    </row>
    <row r="40" spans="1:9" ht="47.25" x14ac:dyDescent="0.2">
      <c r="A40" s="12" t="s">
        <v>44</v>
      </c>
      <c r="B40" s="13" t="s">
        <v>45</v>
      </c>
      <c r="C40" s="17" t="s">
        <v>65</v>
      </c>
      <c r="D40" s="14">
        <v>26662</v>
      </c>
      <c r="E40" s="14"/>
      <c r="F40" s="15">
        <v>26662</v>
      </c>
      <c r="G40" s="15">
        <v>16983</v>
      </c>
      <c r="H40" s="15">
        <v>16983</v>
      </c>
      <c r="I40" s="15">
        <v>16983</v>
      </c>
    </row>
    <row r="41" spans="1:9" ht="31.5" x14ac:dyDescent="0.2">
      <c r="A41" s="9" t="s">
        <v>46</v>
      </c>
      <c r="B41" s="10" t="s">
        <v>47</v>
      </c>
      <c r="C41" s="9"/>
      <c r="D41" s="11">
        <f>D42+D43</f>
        <v>5075475.76</v>
      </c>
      <c r="E41" s="11">
        <f t="shared" ref="E41:F41" si="14">E42+E43</f>
        <v>4423043.76</v>
      </c>
      <c r="F41" s="11">
        <f t="shared" si="14"/>
        <v>5136024.76</v>
      </c>
      <c r="G41" s="11">
        <v>5182842</v>
      </c>
      <c r="H41" s="11">
        <v>5436036</v>
      </c>
      <c r="I41" s="11">
        <v>5634304</v>
      </c>
    </row>
    <row r="42" spans="1:9" ht="94.5" x14ac:dyDescent="0.2">
      <c r="A42" s="12" t="s">
        <v>48</v>
      </c>
      <c r="B42" s="13" t="s">
        <v>49</v>
      </c>
      <c r="C42" s="17" t="s">
        <v>62</v>
      </c>
      <c r="D42" s="14">
        <v>648259.76</v>
      </c>
      <c r="E42" s="14">
        <v>618717.76</v>
      </c>
      <c r="F42" s="15">
        <v>648259.76</v>
      </c>
      <c r="G42" s="15"/>
      <c r="H42" s="15">
        <v>0</v>
      </c>
      <c r="I42" s="15">
        <v>0</v>
      </c>
    </row>
    <row r="43" spans="1:9" ht="62.25" customHeight="1" x14ac:dyDescent="0.2">
      <c r="A43" s="12" t="s">
        <v>50</v>
      </c>
      <c r="B43" s="13" t="s">
        <v>51</v>
      </c>
      <c r="C43" s="17" t="s">
        <v>63</v>
      </c>
      <c r="D43" s="14">
        <v>4427216</v>
      </c>
      <c r="E43" s="14">
        <v>3804326</v>
      </c>
      <c r="F43" s="15">
        <f>4427216+60549</f>
        <v>4487765</v>
      </c>
      <c r="G43" s="15">
        <v>5182842</v>
      </c>
      <c r="H43" s="15">
        <v>5436036</v>
      </c>
      <c r="I43" s="15">
        <v>5634304</v>
      </c>
    </row>
    <row r="44" spans="1:9" ht="31.5" x14ac:dyDescent="0.2">
      <c r="A44" s="9" t="s">
        <v>52</v>
      </c>
      <c r="B44" s="30" t="s">
        <v>53</v>
      </c>
      <c r="C44" s="34"/>
      <c r="D44" s="31">
        <f>D45</f>
        <v>6000</v>
      </c>
      <c r="E44" s="31">
        <f t="shared" ref="E44:I44" si="15">E45</f>
        <v>6000</v>
      </c>
      <c r="F44" s="31">
        <f t="shared" si="15"/>
        <v>6000</v>
      </c>
      <c r="G44" s="31">
        <f t="shared" si="15"/>
        <v>0</v>
      </c>
      <c r="H44" s="31">
        <f t="shared" si="15"/>
        <v>0</v>
      </c>
      <c r="I44" s="31">
        <f t="shared" si="15"/>
        <v>0</v>
      </c>
    </row>
    <row r="45" spans="1:9" ht="31.5" x14ac:dyDescent="0.2">
      <c r="A45" s="12" t="s">
        <v>55</v>
      </c>
      <c r="B45" s="13" t="s">
        <v>54</v>
      </c>
      <c r="C45" s="17" t="s">
        <v>95</v>
      </c>
      <c r="D45" s="14">
        <v>6000</v>
      </c>
      <c r="E45" s="14">
        <v>6000</v>
      </c>
      <c r="F45" s="14">
        <v>6000</v>
      </c>
      <c r="G45" s="15">
        <v>0</v>
      </c>
      <c r="H45" s="15">
        <v>0</v>
      </c>
      <c r="I45" s="15">
        <v>0</v>
      </c>
    </row>
    <row r="46" spans="1:9" ht="63" x14ac:dyDescent="0.2">
      <c r="A46" s="23" t="s">
        <v>72</v>
      </c>
      <c r="B46" s="24" t="s">
        <v>73</v>
      </c>
      <c r="C46" s="17" t="s">
        <v>95</v>
      </c>
      <c r="D46" s="25">
        <f>D47</f>
        <v>-4886</v>
      </c>
      <c r="E46" s="25">
        <f>E47</f>
        <v>-4886</v>
      </c>
      <c r="F46" s="25">
        <f t="shared" ref="F46:I46" si="16">F47</f>
        <v>-4886</v>
      </c>
      <c r="G46" s="25">
        <f t="shared" si="16"/>
        <v>0</v>
      </c>
      <c r="H46" s="25">
        <f t="shared" si="16"/>
        <v>0</v>
      </c>
      <c r="I46" s="25">
        <f t="shared" si="16"/>
        <v>0</v>
      </c>
    </row>
    <row r="47" spans="1:9" ht="70.900000000000006" customHeight="1" x14ac:dyDescent="0.2">
      <c r="A47" s="5" t="s">
        <v>74</v>
      </c>
      <c r="B47" s="26" t="s">
        <v>73</v>
      </c>
      <c r="C47" s="17" t="s">
        <v>61</v>
      </c>
      <c r="D47" s="27">
        <v>-4886</v>
      </c>
      <c r="E47" s="28">
        <v>-4886</v>
      </c>
      <c r="F47" s="28">
        <v>-4886</v>
      </c>
      <c r="G47" s="28">
        <v>0</v>
      </c>
      <c r="H47" s="28">
        <v>0</v>
      </c>
      <c r="I47" s="28">
        <v>0</v>
      </c>
    </row>
  </sheetData>
  <mergeCells count="11">
    <mergeCell ref="B1:I1"/>
    <mergeCell ref="A4:I4"/>
    <mergeCell ref="A5:A6"/>
    <mergeCell ref="B5:B6"/>
    <mergeCell ref="F5:F6"/>
    <mergeCell ref="G5:I5"/>
    <mergeCell ref="A2:I2"/>
    <mergeCell ref="A3:I3"/>
    <mergeCell ref="D5:D6"/>
    <mergeCell ref="C5:C6"/>
    <mergeCell ref="E5:E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2022-11-12T06:59:18Z</dcterms:modified>
</cp:coreProperties>
</file>